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NU\"/>
    </mc:Choice>
  </mc:AlternateContent>
  <bookViews>
    <workbookView xWindow="0" yWindow="0" windowWidth="28800" windowHeight="11835"/>
  </bookViews>
  <sheets>
    <sheet name="saisie" sheetId="1" r:id="rId1"/>
  </sheets>
  <definedNames>
    <definedName name="_xlnm.Print_Area" localSheetId="0">saisie!$A$1:$N$43</definedName>
  </definedNames>
  <calcPr calcId="152511"/>
</workbook>
</file>

<file path=xl/calcChain.xml><?xml version="1.0" encoding="utf-8"?>
<calcChain xmlns="http://schemas.openxmlformats.org/spreadsheetml/2006/main">
  <c r="M17" i="1" l="1"/>
  <c r="M29" i="1" l="1"/>
  <c r="M30" i="1"/>
  <c r="M28" i="1"/>
  <c r="M27" i="1"/>
  <c r="M26" i="1"/>
  <c r="L34" i="1" l="1"/>
  <c r="M34" i="1" s="1"/>
  <c r="M31" i="1"/>
  <c r="M23" i="1"/>
  <c r="M22" i="1"/>
  <c r="M21" i="1"/>
  <c r="L35" i="1"/>
  <c r="M33" i="1"/>
  <c r="M32" i="1"/>
  <c r="L24" i="1"/>
  <c r="L19" i="1"/>
  <c r="M12" i="1"/>
  <c r="M13" i="1"/>
  <c r="M14" i="1"/>
  <c r="M18" i="1"/>
  <c r="M16" i="1"/>
  <c r="M15" i="1"/>
  <c r="M11" i="1"/>
  <c r="M10" i="1"/>
  <c r="M9" i="1"/>
  <c r="M8" i="1"/>
  <c r="M19" i="1" l="1"/>
  <c r="M35" i="1"/>
  <c r="M24" i="1"/>
  <c r="M37" i="1" l="1"/>
</calcChain>
</file>

<file path=xl/sharedStrings.xml><?xml version="1.0" encoding="utf-8"?>
<sst xmlns="http://schemas.openxmlformats.org/spreadsheetml/2006/main" count="173" uniqueCount="165">
  <si>
    <t>S. I. A. P. S.</t>
  </si>
  <si>
    <t>Score Individuel d'Aptitudes Pédagogiques en Santé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</si>
  <si>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</si>
  <si>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</si>
  <si>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</si>
  <si>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</si>
  <si>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</si>
  <si>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</si>
  <si>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</si>
  <si>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</si>
  <si>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TOTAL</t>
  </si>
  <si>
    <t xml:space="preserve"> 2006-07</t>
  </si>
  <si>
    <t xml:space="preserve">Prénom : </t>
  </si>
  <si>
    <t>Date naissance :</t>
  </si>
  <si>
    <t xml:space="preserve">Nom :     </t>
  </si>
  <si>
    <t xml:space="preserve">Faculté de Médecine de :  </t>
  </si>
  <si>
    <t>candidature</t>
  </si>
  <si>
    <t>PHU</t>
  </si>
  <si>
    <t>MCU-PH</t>
  </si>
  <si>
    <t>PU-PH</t>
  </si>
  <si>
    <t>faculté</t>
  </si>
  <si>
    <t>Tours</t>
  </si>
  <si>
    <t>Strasbourg</t>
  </si>
  <si>
    <t>Saint-Etienne</t>
  </si>
  <si>
    <t>Rouen</t>
  </si>
  <si>
    <t>Rennes</t>
  </si>
  <si>
    <t>Reims</t>
  </si>
  <si>
    <t>Poitiers</t>
  </si>
  <si>
    <t>Pointe à Pitre</t>
  </si>
  <si>
    <t>Paris-Ile de France Ouest</t>
  </si>
  <si>
    <t>Paris XIII</t>
  </si>
  <si>
    <t>Paris XII</t>
  </si>
  <si>
    <t>Paris XI</t>
  </si>
  <si>
    <t>Paris VII</t>
  </si>
  <si>
    <t>Paris VI</t>
  </si>
  <si>
    <t>Paris V</t>
  </si>
  <si>
    <t>Nice</t>
  </si>
  <si>
    <t>Nantes</t>
  </si>
  <si>
    <t>Nancy</t>
  </si>
  <si>
    <t>Montpellier</t>
  </si>
  <si>
    <t>Marseille</t>
  </si>
  <si>
    <t>Lyon</t>
  </si>
  <si>
    <t>Limoges</t>
  </si>
  <si>
    <t>Lille</t>
  </si>
  <si>
    <t>Lille Catho</t>
  </si>
  <si>
    <t>La réunion</t>
  </si>
  <si>
    <t>Grenoble</t>
  </si>
  <si>
    <t>Dijon</t>
  </si>
  <si>
    <t>Clermont-Ferrand</t>
  </si>
  <si>
    <t>Caen</t>
  </si>
  <si>
    <t>Brest</t>
  </si>
  <si>
    <t>Bordeaux</t>
  </si>
  <si>
    <t>Besançon</t>
  </si>
  <si>
    <t>Angers</t>
  </si>
  <si>
    <t>Amiens</t>
  </si>
  <si>
    <t>Toulouse Purpan</t>
  </si>
  <si>
    <t>Toulouse Rangueil</t>
  </si>
  <si>
    <t>Sous-section :</t>
  </si>
  <si>
    <t>sous-sections CNU</t>
  </si>
  <si>
    <t>[42 - Morphologie et morphogenèse]</t>
  </si>
  <si>
    <t>4201 - Anatomie</t>
  </si>
  <si>
    <t>4202 - Cytologie et histologie</t>
  </si>
  <si>
    <t>4203 - Anatomie et cytologie pathologiques</t>
  </si>
  <si>
    <t>[43 - Biophysique et imagerie Médecine]</t>
  </si>
  <si>
    <t>4301 - Biophysique et médecine nucléaire</t>
  </si>
  <si>
    <t>4302 - Radiologie et imagerie Médecine</t>
  </si>
  <si>
    <t>[44 - Biochimie, biologie cellulaire et moléculaire, physiologie et nutrition]</t>
  </si>
  <si>
    <t>4401 - Biochimie et biologie moléculaire</t>
  </si>
  <si>
    <t>4402 - Physiologie</t>
  </si>
  <si>
    <t>4403 - Biologie cellulaire</t>
  </si>
  <si>
    <t>4404 - Nutrition</t>
  </si>
  <si>
    <t>[45 - Microbiologie, maladies transmissibles et hygiène]</t>
  </si>
  <si>
    <t>4501 - Bactériologie - virologie ; hygiène hospitalière (2 options)</t>
  </si>
  <si>
    <t>4502 - Parasitologie et mycologie</t>
  </si>
  <si>
    <t>4503 - Maladies infectieuses ; maladies tropicales (2 options)</t>
  </si>
  <si>
    <t>[46 - Santé publique, environnement et société]</t>
  </si>
  <si>
    <t>4601 - Epidémiologie, économie de la santé et prévention</t>
  </si>
  <si>
    <t>4602 - Médecine et santé au travail</t>
  </si>
  <si>
    <t>4603 - Médecine légale et droit de la santé</t>
  </si>
  <si>
    <t>4604 - Biostastistiques, informatique Médicale et technologies de communication</t>
  </si>
  <si>
    <t>[47 - Cancérologie, génétique, hématologie, immunologie]</t>
  </si>
  <si>
    <t>4701 - Hématologie ; transfusion (2 options)</t>
  </si>
  <si>
    <t>4702 - Cancérologie ; radiothérapie (2 options)</t>
  </si>
  <si>
    <t>4703 - Immunologie</t>
  </si>
  <si>
    <t>4704 - Génétique</t>
  </si>
  <si>
    <t>[48 - Anesthésiologie, réanimation, médecine d'urgence, pharmacologie et thérapeutique]</t>
  </si>
  <si>
    <t>4801 - Anesthésiologie-réanimation ; médecine d'urgence (2 options)</t>
  </si>
  <si>
    <t>4802 - Réanimation ; médecine d'urgence (2 options)</t>
  </si>
  <si>
    <t>4803 - Pharmacologie fondamentale ; pharmacologie clinique ; addictologie (3 options)</t>
  </si>
  <si>
    <t>4804 - Thérapeutique ; médecine d'urgence ; addictologie (3 options)</t>
  </si>
  <si>
    <t>[49 - Pathologie nerveuse et musculaire, pathologie mentale, handicap et rééducation]</t>
  </si>
  <si>
    <t>4901 - Neurologie</t>
  </si>
  <si>
    <t>4902 - Neurochirurgie</t>
  </si>
  <si>
    <t>4903 - Psychiatrie d'adultes ; addictologie (2 options)</t>
  </si>
  <si>
    <t>4904 - Pédopsychiatrie ; addictologie (2 options)</t>
  </si>
  <si>
    <t>4905 - Médecine physique et de réadaptation</t>
  </si>
  <si>
    <t>[50 - Pathologie ostéo-articulaire, dermatologie et chirurgie plastique]</t>
  </si>
  <si>
    <t>5001 - Rhumatologie</t>
  </si>
  <si>
    <t>5002 - Chirurgie orthopédique et traumatologique</t>
  </si>
  <si>
    <t>5003 - Dermato-vénéréologie</t>
  </si>
  <si>
    <t>5004 - Chirurgie plastique, reconstructrice et esthétique ; brûlologie (2 options)</t>
  </si>
  <si>
    <t>[51 - Pathologie cardiorespiratoire et vasculaire]</t>
  </si>
  <si>
    <t>5101 - Pneumologie ; addictologie (2 options)</t>
  </si>
  <si>
    <t>5102 - Cardiologie</t>
  </si>
  <si>
    <t>5103 - Chirurgie thoracique et cardiovasculaire</t>
  </si>
  <si>
    <t>5104 - Chirurgie vasculaire ; médecine vasculaire (2 options)</t>
  </si>
  <si>
    <t>[52 - Maladies des appareils digestif et urinaire]</t>
  </si>
  <si>
    <t>5201 - Gastroentérologie ; hépatologie ; addictologie (3 options)</t>
  </si>
  <si>
    <t>5202 - Chirurgie digestive</t>
  </si>
  <si>
    <t>5203 - Néphrologie</t>
  </si>
  <si>
    <t>5204 - Urologie</t>
  </si>
  <si>
    <t>[53 - Médecine interne, gériatrie et chirurgie générale]</t>
  </si>
  <si>
    <t>5301 - Médecine interne ; gériatrie et biologie du vieillissement ; médecine générale ; addictologie (4 options)</t>
  </si>
  <si>
    <t>5302 - Chirurgie générale</t>
  </si>
  <si>
    <t>[54 - Développement et pathologie de l'enfant, gynécologie-obstétrique, endocrinologie et reproduction]</t>
  </si>
  <si>
    <t>5401 - Pédiatrie</t>
  </si>
  <si>
    <t>5402 - Chirurgie infantile</t>
  </si>
  <si>
    <t>5403 - Gynécologie-obstétrique ; gynécologie Médicale (2 options)</t>
  </si>
  <si>
    <t>5404 - Endocrinologie, diabète et maladies métaboliques ; gynécologie Médicale (2 options)</t>
  </si>
  <si>
    <t>5405 - Biologie et médecine du développement et de la reproduction ; gynécologie Médicale (2 options)</t>
  </si>
  <si>
    <t>[55 - Pathologie de la tête et du cou]</t>
  </si>
  <si>
    <t>5501 - Oto-rhino-laryngologie</t>
  </si>
  <si>
    <t>5502 - Ophtalmologie</t>
  </si>
  <si>
    <t>5503 - Chirurgie maxillo-faciale et stomatologie</t>
  </si>
  <si>
    <t>Candidature à :</t>
  </si>
  <si>
    <t>(choisir…)</t>
  </si>
  <si>
    <t>(saisir…)</t>
  </si>
  <si>
    <t>5303 - Médecine générale</t>
  </si>
  <si>
    <t>Année
2005-06</t>
  </si>
  <si>
    <t>Coefficient</t>
  </si>
  <si>
    <t>Score SIAPS total</t>
  </si>
  <si>
    <t>[1] CHARGES  D'ENSEIGNEMENT</t>
  </si>
  <si>
    <t>[2] FORMATION PEDAGOGIQUE</t>
  </si>
  <si>
    <r>
      <t>[3] ACTIVITÉS P</t>
    </r>
    <r>
      <rPr>
        <b/>
        <sz val="12"/>
        <color indexed="8"/>
        <rFont val="Calibri"/>
        <family val="2"/>
      </rPr>
      <t>ÉDAGOGIQUES et SERVICES RENDUS</t>
    </r>
  </si>
  <si>
    <t>jj/mm/aaaa</t>
  </si>
  <si>
    <t>[1a] PACES : nb d'heures de cours magistraux</t>
  </si>
  <si>
    <t>[1b] MED2 à MED6 : nb d'heures de cours magistraux</t>
  </si>
  <si>
    <t>[1c] PACES à MED6 : nb d'heures d'ED</t>
  </si>
  <si>
    <t>[1d] PACES à MED6 : nb d'heures de TP</t>
  </si>
  <si>
    <t>[1e] MED2 à MED6 : nb d'heures en centre de simulation</t>
  </si>
  <si>
    <t>[1f] Conférences d'internat au sein de la Faculté de médecine : nombre de conférences</t>
  </si>
  <si>
    <r>
      <t>[1g] 3° cycle et autres formations médicales (</t>
    </r>
    <r>
      <rPr>
        <sz val="11"/>
        <color indexed="8"/>
        <rFont val="Calibri"/>
        <family val="2"/>
      </rPr>
      <t>DES, DESC, DU, DIU) : nb d'heures de cours</t>
    </r>
  </si>
  <si>
    <t>[1h] Masters, thèses d'université : nb d'heures de cours</t>
  </si>
  <si>
    <t>[1i] Formations paramédicales facultaires : nb d'heures de cours</t>
  </si>
  <si>
    <t>[2a] Possession d'un DU ou DIU de pédagogie, ou équivalent (1=oui)</t>
  </si>
  <si>
    <t>[2b] Nombre de journées de formation en pédagogie</t>
  </si>
  <si>
    <t>[3a] Production pédagogique numérique, TICE : nb d'heures de cours (hors mise à jour)</t>
  </si>
  <si>
    <t>[3b] Publications en pédagogie ou didactique (nombre)</t>
  </si>
  <si>
    <t>[3c] Participation à la rédaction d'un polycopié national ou livre (nombre, hors mise à jour)</t>
  </si>
  <si>
    <r>
      <t xml:space="preserve">[3d] Participation à une commission pédagogique de la Faculté </t>
    </r>
    <r>
      <rPr>
        <sz val="11"/>
        <color indexed="8"/>
        <rFont val="Calibri"/>
        <family val="2"/>
      </rPr>
      <t>(nombre)</t>
    </r>
  </si>
  <si>
    <r>
      <t xml:space="preserve">[3e] Rédaction de sujets d'examen de fin d'année  </t>
    </r>
    <r>
      <rPr>
        <sz val="11"/>
        <color indexed="8"/>
        <rFont val="Calibri"/>
        <family val="2"/>
      </rPr>
      <t>(1 par dossier ou pour 15 QCM)</t>
    </r>
  </si>
  <si>
    <r>
      <t xml:space="preserve">[3f] Responsabilité d'UE </t>
    </r>
    <r>
      <rPr>
        <sz val="11"/>
        <color indexed="8"/>
        <rFont val="Calibri"/>
        <family val="2"/>
      </rPr>
      <t>1er ou 2ème cycle études médicales (1 par UE)</t>
    </r>
  </si>
  <si>
    <r>
      <t>[3h] Contributions ECNi validées (</t>
    </r>
    <r>
      <rPr>
        <sz val="11"/>
        <color indexed="8"/>
        <rFont val="Calibri"/>
        <family val="2"/>
      </rPr>
      <t>Faculté, SIDES)</t>
    </r>
    <r>
      <rPr>
        <sz val="11"/>
        <color theme="1"/>
        <rFont val="Calibri"/>
        <family val="2"/>
        <scheme val="minor"/>
      </rPr>
      <t xml:space="preserve"> (1 par dossier ou pour 15 QRM)</t>
    </r>
  </si>
  <si>
    <t>[3i] Nombre de copies corrigées</t>
  </si>
  <si>
    <t>[2c] Titulaire de la certification SIDES (1=oui)</t>
  </si>
  <si>
    <r>
      <t xml:space="preserve">[3g] Responsabilité d'autre UE </t>
    </r>
    <r>
      <rPr>
        <sz val="11"/>
        <color indexed="8"/>
        <rFont val="Calibri"/>
        <family val="2"/>
      </rPr>
      <t>(1 par UE)</t>
    </r>
  </si>
  <si>
    <t>[1j] Maïeutique : nb d'heures de cours</t>
  </si>
  <si>
    <t>[1k] Formations paramédicales extra-facultaires : nb d'heures de cours</t>
  </si>
  <si>
    <t>Le candidat certifie l'exactitude de cette déclaration.</t>
  </si>
  <si>
    <t>Il atteste être en possession des justificatifs correspondants.</t>
  </si>
  <si>
    <t>Signature :</t>
  </si>
  <si>
    <t>Date :</t>
  </si>
  <si>
    <t>Signature</t>
  </si>
  <si>
    <t>Le Doyen de la Faculté certifie l'exactitude de cette déclaration.</t>
  </si>
  <si>
    <t>Version 4.2 - 09/2015
D. GOSSET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</si>
</sst>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5" xfId="0" applyBorder="1" applyAlignment="1">
      <alignment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/>
    <xf numFmtId="0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0" fontId="5" fillId="6" borderId="0" xfId="0" applyFont="1" applyFill="1"/>
    <xf numFmtId="0" fontId="4" fillId="5" borderId="0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Border="1" applyAlignment="1"/>
    <xf numFmtId="0" fontId="11" fillId="7" borderId="19" xfId="0" applyFont="1" applyFill="1" applyBorder="1" applyAlignment="1">
      <alignment horizontal="left" vertical="center" textRotation="62" wrapText="1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center" vertical="center" textRotation="62" wrapText="1"/>
    </xf>
    <xf numFmtId="0" fontId="9" fillId="7" borderId="5" xfId="0" applyFont="1" applyFill="1" applyBorder="1" applyAlignment="1">
      <alignment horizontal="center" vertical="center" textRotation="62" wrapText="1"/>
    </xf>
    <xf numFmtId="0" fontId="4" fillId="7" borderId="5" xfId="0" applyFont="1" applyFill="1" applyBorder="1" applyAlignment="1">
      <alignment horizontal="center" vertical="center" textRotation="62" wrapText="1"/>
    </xf>
    <xf numFmtId="0" fontId="0" fillId="7" borderId="5" xfId="0" applyFill="1" applyBorder="1" applyAlignment="1">
      <alignment horizontal="left" vertical="center" wrapText="1"/>
    </xf>
    <xf numFmtId="1" fontId="0" fillId="7" borderId="7" xfId="0" applyNumberFormat="1" applyFill="1" applyBorder="1" applyAlignment="1" applyProtection="1">
      <alignment horizontal="center" vertical="center"/>
      <protection locked="0"/>
    </xf>
    <xf numFmtId="1" fontId="0" fillId="7" borderId="8" xfId="0" applyNumberFormat="1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>
      <alignment horizontal="left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>
      <alignment horizontal="right" vertical="center"/>
    </xf>
    <xf numFmtId="1" fontId="12" fillId="7" borderId="15" xfId="0" applyNumberFormat="1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 wrapText="1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>
      <alignment vertical="center" wrapText="1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5" fillId="7" borderId="15" xfId="0" applyFont="1" applyFill="1" applyBorder="1" applyAlignment="1">
      <alignment horizontal="right" vertical="center"/>
    </xf>
    <xf numFmtId="0" fontId="0" fillId="7" borderId="0" xfId="0" applyFill="1" applyBorder="1"/>
    <xf numFmtId="0" fontId="4" fillId="7" borderId="0" xfId="0" applyNumberFormat="1" applyFont="1" applyFill="1" applyBorder="1" applyAlignment="1">
      <alignment horizontal="center" vertical="center"/>
    </xf>
    <xf numFmtId="1" fontId="4" fillId="7" borderId="0" xfId="0" applyNumberFormat="1" applyFont="1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3" fillId="8" borderId="16" xfId="1" applyFont="1" applyFill="1" applyBorder="1" applyAlignment="1">
      <alignment horizontal="center" vertical="center"/>
    </xf>
    <xf numFmtId="0" fontId="0" fillId="0" borderId="0" xfId="0" applyFill="1"/>
    <xf numFmtId="0" fontId="16" fillId="7" borderId="0" xfId="0" applyFont="1" applyFill="1" applyAlignment="1">
      <alignment vertical="top" wrapText="1"/>
    </xf>
    <xf numFmtId="0" fontId="7" fillId="7" borderId="1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0" fontId="4" fillId="5" borderId="0" xfId="0" applyFont="1" applyFill="1" applyAlignment="1" applyProtection="1">
      <alignment vertical="center" wrapText="1"/>
      <protection locked="0"/>
    </xf>
    <xf numFmtId="0" fontId="4" fillId="7" borderId="0" xfId="0" applyFont="1" applyFill="1" applyBorder="1" applyAlignment="1">
      <alignment vertical="center" wrapText="1"/>
    </xf>
    <xf numFmtId="0" fontId="1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vertical="center"/>
    </xf>
  </cellXfs>
  <cellStyles count="2">
    <cellStyle name="Normal" xfId="0" builtinId="0"/>
    <cellStyle name="Texte explicatif" xfId="1" builtinId="5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550843</xdr:colOff>
      <xdr:row>1</xdr:row>
      <xdr:rowOff>309850</xdr:rowOff>
    </xdr:from>
    <xdr:to>
      <xdr:col>3</xdr:col>
      <xdr:colOff>481988</xdr:colOff>
      <xdr:row>4</xdr:row>
      <xdr:rowOff>231020</xdr:rowOff>
    </xdr:to>
    <xdr:pic>
      <xdr:nvPicPr>
        <xdr:cNvPr id="2" name="Image 1" descr="http://www.reseau-chu.org/fileadmin/reseau-chu/docs/2611/logo_conf_doyens_facultes_medeci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43" y="722983"/>
          <a:ext cx="3947711" cy="827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zoomScale="83" zoomScaleNormal="83" zoomScaleSheetLayoutView="70" zoomScalePageLayoutView="70" workbookViewId="0">
      <selection activeCell="B8" sqref="B8"/>
    </sheetView>
  </sheetViews>
  <sheetFormatPr baseColWidth="10" defaultRowHeight="15" x14ac:dyDescent="0.25"/>
  <cols>
    <col min="1" max="1" width="44.140625" customWidth="1"/>
    <col min="2" max="5" width="8.140625" customWidth="1"/>
    <col min="6" max="6" width="8.28515625" customWidth="1"/>
    <col min="7" max="12" width="8.140625" customWidth="1"/>
    <col min="13" max="13" width="16.7109375" customWidth="1"/>
    <col min="17" max="17" width="14.5703125" hidden="1" customWidth="1"/>
    <col min="18" max="18" width="21.85546875" hidden="1" customWidth="1"/>
    <col min="19" max="19" width="108.28515625" hidden="1" customWidth="1"/>
  </cols>
  <sheetData>
    <row r="1" spans="1:19" ht="32.25" customHeight="1" x14ac:dyDescent="0.45">
      <c r="A1" s="65" t="s">
        <v>0</v>
      </c>
      <c r="B1" s="65"/>
      <c r="C1" s="65"/>
      <c r="D1" s="65"/>
      <c r="E1" s="65"/>
      <c r="F1" s="67" t="s">
        <v>14</v>
      </c>
      <c r="G1" s="67"/>
      <c r="H1" s="61" t="s">
        <v>126</v>
      </c>
      <c r="I1" s="61"/>
      <c r="J1" s="64" t="s">
        <v>15</v>
      </c>
      <c r="K1" s="64"/>
      <c r="L1" s="64"/>
      <c r="M1" s="10" t="s">
        <v>125</v>
      </c>
      <c r="N1" s="20"/>
      <c r="Q1" s="9" t="s">
        <v>16</v>
      </c>
      <c r="R1" s="9" t="s">
        <v>20</v>
      </c>
      <c r="S1" s="9" t="s">
        <v>58</v>
      </c>
    </row>
    <row r="2" spans="1:19" ht="30" customHeight="1" x14ac:dyDescent="0.25">
      <c r="A2" s="66" t="s">
        <v>1</v>
      </c>
      <c r="B2" s="66"/>
      <c r="C2" s="66"/>
      <c r="D2" s="66"/>
      <c r="E2" s="66"/>
      <c r="F2" s="67" t="s">
        <v>12</v>
      </c>
      <c r="G2" s="67"/>
      <c r="H2" s="61" t="s">
        <v>126</v>
      </c>
      <c r="I2" s="61"/>
      <c r="J2" s="64" t="s">
        <v>124</v>
      </c>
      <c r="K2" s="64"/>
      <c r="L2" s="64"/>
      <c r="M2" s="10" t="s">
        <v>125</v>
      </c>
      <c r="N2" s="20"/>
      <c r="Q2" t="s">
        <v>125</v>
      </c>
      <c r="R2" t="s">
        <v>125</v>
      </c>
      <c r="S2" t="s">
        <v>125</v>
      </c>
    </row>
    <row r="3" spans="1:19" ht="21" customHeight="1" x14ac:dyDescent="0.25">
      <c r="B3" s="20"/>
      <c r="C3" s="20"/>
      <c r="D3" s="20"/>
      <c r="E3" s="20"/>
      <c r="F3" s="64" t="s">
        <v>13</v>
      </c>
      <c r="G3" s="64"/>
      <c r="H3" s="61" t="s">
        <v>134</v>
      </c>
      <c r="I3" s="61"/>
      <c r="J3" s="64"/>
      <c r="K3" s="64"/>
      <c r="L3" s="64"/>
      <c r="M3" s="22"/>
      <c r="N3" s="20"/>
      <c r="Q3" t="s">
        <v>17</v>
      </c>
      <c r="R3" t="s">
        <v>54</v>
      </c>
      <c r="S3" t="s">
        <v>59</v>
      </c>
    </row>
    <row r="4" spans="1:19" ht="21" customHeight="1" x14ac:dyDescent="0.25">
      <c r="A4" s="20"/>
      <c r="B4" s="20"/>
      <c r="C4" s="20"/>
      <c r="D4" s="20"/>
      <c r="E4" s="20"/>
      <c r="F4" s="62" t="s">
        <v>57</v>
      </c>
      <c r="G4" s="62"/>
      <c r="H4" s="63" t="s">
        <v>125</v>
      </c>
      <c r="I4" s="63"/>
      <c r="J4" s="63"/>
      <c r="K4" s="63"/>
      <c r="L4" s="63"/>
      <c r="M4" s="63"/>
      <c r="N4" s="20"/>
      <c r="Q4" t="s">
        <v>18</v>
      </c>
      <c r="R4" t="s">
        <v>53</v>
      </c>
      <c r="S4" t="s">
        <v>60</v>
      </c>
    </row>
    <row r="5" spans="1:19" ht="30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0"/>
      <c r="N5" s="20"/>
      <c r="Q5" t="s">
        <v>19</v>
      </c>
      <c r="R5" t="s">
        <v>52</v>
      </c>
      <c r="S5" t="s">
        <v>61</v>
      </c>
    </row>
    <row r="6" spans="1:19" ht="60" customHeight="1" x14ac:dyDescent="0.25">
      <c r="A6" s="58" t="s">
        <v>164</v>
      </c>
      <c r="B6" s="26" t="s">
        <v>128</v>
      </c>
      <c r="C6" s="26" t="s">
        <v>11</v>
      </c>
      <c r="D6" s="26" t="s">
        <v>2</v>
      </c>
      <c r="E6" s="26" t="s">
        <v>3</v>
      </c>
      <c r="F6" s="26" t="s">
        <v>4</v>
      </c>
      <c r="G6" s="26" t="s">
        <v>5</v>
      </c>
      <c r="H6" s="26" t="s">
        <v>6</v>
      </c>
      <c r="I6" s="26" t="s">
        <v>7</v>
      </c>
      <c r="J6" s="26" t="s">
        <v>8</v>
      </c>
      <c r="K6" s="26" t="s">
        <v>9</v>
      </c>
      <c r="L6" s="27" t="s">
        <v>129</v>
      </c>
      <c r="M6" s="28" t="s">
        <v>10</v>
      </c>
      <c r="N6" s="23"/>
      <c r="R6" t="s">
        <v>51</v>
      </c>
      <c r="S6" t="s">
        <v>62</v>
      </c>
    </row>
    <row r="7" spans="1:19" ht="44.25" customHeight="1" x14ac:dyDescent="0.25">
      <c r="A7" s="59" t="s">
        <v>131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24"/>
      <c r="R7" t="s">
        <v>50</v>
      </c>
    </row>
    <row r="8" spans="1:19" ht="33" customHeight="1" x14ac:dyDescent="0.25">
      <c r="A8" s="29" t="s">
        <v>135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53">
        <v>2</v>
      </c>
      <c r="M8" s="5">
        <f t="shared" ref="M8:M14" si="0">SUM(B8:K8)*L8</f>
        <v>0</v>
      </c>
      <c r="N8" s="24"/>
      <c r="R8" t="s">
        <v>49</v>
      </c>
      <c r="S8" t="s">
        <v>63</v>
      </c>
    </row>
    <row r="9" spans="1:19" ht="33" customHeight="1" x14ac:dyDescent="0.25">
      <c r="A9" s="32" t="s">
        <v>136</v>
      </c>
      <c r="B9" s="33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5">
        <v>0</v>
      </c>
      <c r="L9" s="54">
        <v>1</v>
      </c>
      <c r="M9" s="6">
        <f t="shared" si="0"/>
        <v>0</v>
      </c>
      <c r="N9" s="24"/>
      <c r="R9" t="s">
        <v>48</v>
      </c>
      <c r="S9" t="s">
        <v>64</v>
      </c>
    </row>
    <row r="10" spans="1:19" ht="33" customHeight="1" x14ac:dyDescent="0.25">
      <c r="A10" s="29" t="s">
        <v>137</v>
      </c>
      <c r="B10" s="33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5">
        <v>0</v>
      </c>
      <c r="L10" s="54">
        <v>1</v>
      </c>
      <c r="M10" s="6">
        <f t="shared" si="0"/>
        <v>0</v>
      </c>
      <c r="N10" s="24"/>
      <c r="R10" t="s">
        <v>47</v>
      </c>
      <c r="S10" t="s">
        <v>65</v>
      </c>
    </row>
    <row r="11" spans="1:19" ht="33" customHeight="1" x14ac:dyDescent="0.25">
      <c r="A11" s="29" t="s">
        <v>138</v>
      </c>
      <c r="B11" s="33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5">
        <v>0</v>
      </c>
      <c r="L11" s="54">
        <v>0.5</v>
      </c>
      <c r="M11" s="6">
        <f t="shared" si="0"/>
        <v>0</v>
      </c>
      <c r="N11" s="24"/>
      <c r="O11" s="57"/>
      <c r="R11" t="s">
        <v>46</v>
      </c>
    </row>
    <row r="12" spans="1:19" ht="33" customHeight="1" x14ac:dyDescent="0.25">
      <c r="A12" s="29" t="s">
        <v>139</v>
      </c>
      <c r="B12" s="33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5">
        <v>0</v>
      </c>
      <c r="L12" s="54">
        <v>1</v>
      </c>
      <c r="M12" s="6">
        <f t="shared" si="0"/>
        <v>0</v>
      </c>
      <c r="N12" s="24"/>
      <c r="O12" s="57"/>
      <c r="R12" t="s">
        <v>45</v>
      </c>
      <c r="S12" t="s">
        <v>66</v>
      </c>
    </row>
    <row r="13" spans="1:19" ht="33" customHeight="1" x14ac:dyDescent="0.25">
      <c r="A13" s="29" t="s">
        <v>140</v>
      </c>
      <c r="B13" s="33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>
        <v>0</v>
      </c>
      <c r="L13" s="54">
        <v>2</v>
      </c>
      <c r="M13" s="6">
        <f t="shared" si="0"/>
        <v>0</v>
      </c>
      <c r="N13" s="24"/>
      <c r="O13" s="57"/>
      <c r="R13" t="s">
        <v>43</v>
      </c>
      <c r="S13" t="s">
        <v>67</v>
      </c>
    </row>
    <row r="14" spans="1:19" ht="33" customHeight="1" x14ac:dyDescent="0.25">
      <c r="A14" s="29" t="s">
        <v>141</v>
      </c>
      <c r="B14" s="33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5">
        <v>0</v>
      </c>
      <c r="L14" s="54">
        <v>1</v>
      </c>
      <c r="M14" s="6">
        <f t="shared" si="0"/>
        <v>0</v>
      </c>
      <c r="N14" s="24"/>
      <c r="O14" s="57"/>
      <c r="R14" t="s">
        <v>44</v>
      </c>
      <c r="S14" t="s">
        <v>68</v>
      </c>
    </row>
    <row r="15" spans="1:19" ht="33" customHeight="1" x14ac:dyDescent="0.25">
      <c r="A15" s="29" t="s">
        <v>142</v>
      </c>
      <c r="B15" s="33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5">
        <v>0</v>
      </c>
      <c r="L15" s="54">
        <v>1</v>
      </c>
      <c r="M15" s="6">
        <f t="shared" ref="M15:M18" si="1">SUM(B15:K15)*L15</f>
        <v>0</v>
      </c>
      <c r="N15" s="24"/>
      <c r="O15" s="57"/>
      <c r="R15" t="s">
        <v>42</v>
      </c>
      <c r="S15" t="s">
        <v>69</v>
      </c>
    </row>
    <row r="16" spans="1:19" ht="33" customHeight="1" x14ac:dyDescent="0.25">
      <c r="A16" s="29" t="s">
        <v>143</v>
      </c>
      <c r="B16" s="33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>
        <v>0</v>
      </c>
      <c r="L16" s="54">
        <v>1</v>
      </c>
      <c r="M16" s="6">
        <f t="shared" si="1"/>
        <v>0</v>
      </c>
      <c r="N16" s="24"/>
      <c r="O16" s="57"/>
      <c r="R16" t="s">
        <v>41</v>
      </c>
      <c r="S16" t="s">
        <v>70</v>
      </c>
    </row>
    <row r="17" spans="1:19" ht="33" customHeight="1" x14ac:dyDescent="0.25">
      <c r="A17" s="29" t="s">
        <v>156</v>
      </c>
      <c r="B17" s="33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5">
        <v>0</v>
      </c>
      <c r="L17" s="54">
        <v>0.5</v>
      </c>
      <c r="M17" s="6">
        <f t="shared" ref="M17" si="2">SUM(B17:K17)*L17</f>
        <v>0</v>
      </c>
      <c r="N17" s="24"/>
      <c r="O17" s="57"/>
      <c r="R17" t="s">
        <v>41</v>
      </c>
    </row>
    <row r="18" spans="1:19" ht="33" customHeight="1" x14ac:dyDescent="0.25">
      <c r="A18" s="29" t="s">
        <v>157</v>
      </c>
      <c r="B18" s="33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5">
        <v>0</v>
      </c>
      <c r="L18" s="55">
        <v>0.5</v>
      </c>
      <c r="M18" s="6">
        <f t="shared" si="1"/>
        <v>0</v>
      </c>
      <c r="N18" s="24"/>
      <c r="O18" s="57"/>
      <c r="R18" t="s">
        <v>40</v>
      </c>
      <c r="S18" t="s">
        <v>71</v>
      </c>
    </row>
    <row r="19" spans="1:19" ht="33" customHeight="1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6" t="str">
        <f>"Sous-total "&amp;A7</f>
        <v>Sous-total [1] CHARGES  D'ENSEIGNEMENT</v>
      </c>
      <c r="M19" s="8">
        <f>SUM(M8:M18)</f>
        <v>0</v>
      </c>
      <c r="N19" s="24"/>
      <c r="R19" t="s">
        <v>39</v>
      </c>
      <c r="S19" t="s">
        <v>72</v>
      </c>
    </row>
    <row r="20" spans="1:19" ht="45.75" customHeight="1" x14ac:dyDescent="0.25">
      <c r="A20" s="60" t="s">
        <v>132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24"/>
      <c r="R20" t="s">
        <v>38</v>
      </c>
      <c r="S20" t="s">
        <v>73</v>
      </c>
    </row>
    <row r="21" spans="1:19" ht="33" customHeight="1" x14ac:dyDescent="0.25">
      <c r="A21" s="38" t="s">
        <v>144</v>
      </c>
      <c r="B21" s="39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v>0</v>
      </c>
      <c r="L21" s="53">
        <v>20</v>
      </c>
      <c r="M21" s="6">
        <f>MIN(1,SUM(B21:K21))*L21</f>
        <v>0</v>
      </c>
      <c r="N21" s="24"/>
      <c r="O21" s="57"/>
      <c r="R21" t="s">
        <v>37</v>
      </c>
      <c r="S21" t="s">
        <v>74</v>
      </c>
    </row>
    <row r="22" spans="1:19" ht="33" customHeight="1" x14ac:dyDescent="0.25">
      <c r="A22" s="38" t="s">
        <v>145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5">
        <v>0</v>
      </c>
      <c r="L22" s="54">
        <v>1</v>
      </c>
      <c r="M22" s="6">
        <f>((B22&gt;=1)+(C22&gt;=1)+(D22&gt;=1)+(E22&gt;=1)+(F22&gt;=1)+(G22&gt;=1)+(H22&gt;=1)+(I22&gt;=1)+(J22&gt;=1)+(K22&gt;=1))*L22</f>
        <v>0</v>
      </c>
      <c r="N22" s="24"/>
      <c r="R22" t="s">
        <v>36</v>
      </c>
    </row>
    <row r="23" spans="1:19" ht="33" customHeight="1" x14ac:dyDescent="0.25">
      <c r="A23" s="42" t="s">
        <v>154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5">
        <v>0</v>
      </c>
      <c r="L23" s="55">
        <v>3</v>
      </c>
      <c r="M23" s="6">
        <f>MIN(1,SUM(B23:K23))*L23</f>
        <v>0</v>
      </c>
      <c r="N23" s="24"/>
      <c r="R23" t="s">
        <v>35</v>
      </c>
      <c r="S23" t="s">
        <v>75</v>
      </c>
    </row>
    <row r="24" spans="1:19" ht="33" customHeight="1" x14ac:dyDescent="0.25">
      <c r="A24" s="4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6" t="str">
        <f>"Sous-total "&amp;A20</f>
        <v>Sous-total [2] FORMATION PEDAGOGIQUE</v>
      </c>
      <c r="M24" s="2">
        <f t="shared" ref="M24" si="3">SUM(M21:M23)</f>
        <v>0</v>
      </c>
      <c r="N24" s="24"/>
      <c r="R24" t="s">
        <v>34</v>
      </c>
      <c r="S24" t="s">
        <v>76</v>
      </c>
    </row>
    <row r="25" spans="1:19" ht="46.5" customHeight="1" x14ac:dyDescent="0.25">
      <c r="A25" s="60" t="s">
        <v>133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24"/>
      <c r="R25" t="s">
        <v>33</v>
      </c>
      <c r="S25" t="s">
        <v>77</v>
      </c>
    </row>
    <row r="26" spans="1:19" ht="33" customHeight="1" x14ac:dyDescent="0.25">
      <c r="A26" s="1" t="s">
        <v>146</v>
      </c>
      <c r="B26" s="17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9">
        <v>0</v>
      </c>
      <c r="L26" s="56">
        <v>3</v>
      </c>
      <c r="M26" s="6">
        <f t="shared" ref="M26:M33" si="4">SUM(B26:K26)*L26</f>
        <v>0</v>
      </c>
      <c r="N26" s="24"/>
      <c r="R26" t="s">
        <v>32</v>
      </c>
      <c r="S26" t="s">
        <v>78</v>
      </c>
    </row>
    <row r="27" spans="1:19" ht="33" customHeight="1" x14ac:dyDescent="0.25">
      <c r="A27" s="3" t="s">
        <v>147</v>
      </c>
      <c r="B27" s="11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>
        <v>0</v>
      </c>
      <c r="L27" s="54">
        <v>2</v>
      </c>
      <c r="M27" s="6">
        <f t="shared" si="4"/>
        <v>0</v>
      </c>
      <c r="N27" s="24"/>
      <c r="R27" t="s">
        <v>31</v>
      </c>
      <c r="S27" t="s">
        <v>79</v>
      </c>
    </row>
    <row r="28" spans="1:19" ht="33" customHeight="1" x14ac:dyDescent="0.25">
      <c r="A28" s="3" t="s">
        <v>148</v>
      </c>
      <c r="B28" s="11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>
        <v>0</v>
      </c>
      <c r="L28" s="54">
        <v>10</v>
      </c>
      <c r="M28" s="6">
        <f t="shared" si="4"/>
        <v>0</v>
      </c>
      <c r="N28" s="24"/>
      <c r="R28" t="s">
        <v>30</v>
      </c>
    </row>
    <row r="29" spans="1:19" ht="33" customHeight="1" x14ac:dyDescent="0.25">
      <c r="A29" s="3" t="s">
        <v>149</v>
      </c>
      <c r="B29" s="11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>
        <v>0</v>
      </c>
      <c r="L29" s="54">
        <v>10</v>
      </c>
      <c r="M29" s="6">
        <f t="shared" si="4"/>
        <v>0</v>
      </c>
      <c r="N29" s="24"/>
      <c r="O29" s="57"/>
      <c r="R29" t="s">
        <v>29</v>
      </c>
      <c r="S29" t="s">
        <v>80</v>
      </c>
    </row>
    <row r="30" spans="1:19" ht="33" customHeight="1" x14ac:dyDescent="0.25">
      <c r="A30" s="3" t="s">
        <v>150</v>
      </c>
      <c r="B30" s="11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>
        <v>0</v>
      </c>
      <c r="L30" s="54">
        <v>2</v>
      </c>
      <c r="M30" s="6">
        <f t="shared" si="4"/>
        <v>0</v>
      </c>
      <c r="N30" s="24"/>
      <c r="R30" t="s">
        <v>28</v>
      </c>
      <c r="S30" t="s">
        <v>81</v>
      </c>
    </row>
    <row r="31" spans="1:19" ht="33" customHeight="1" x14ac:dyDescent="0.25">
      <c r="A31" s="3" t="s">
        <v>151</v>
      </c>
      <c r="B31" s="11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>
        <v>0</v>
      </c>
      <c r="L31" s="54">
        <v>10</v>
      </c>
      <c r="M31" s="6">
        <f t="shared" si="4"/>
        <v>0</v>
      </c>
      <c r="N31" s="24"/>
      <c r="R31" t="s">
        <v>27</v>
      </c>
      <c r="S31" t="s">
        <v>82</v>
      </c>
    </row>
    <row r="32" spans="1:19" ht="33" customHeight="1" x14ac:dyDescent="0.25">
      <c r="A32" s="3" t="s">
        <v>155</v>
      </c>
      <c r="B32" s="11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>
        <v>0</v>
      </c>
      <c r="L32" s="54">
        <v>5</v>
      </c>
      <c r="M32" s="6">
        <f t="shared" si="4"/>
        <v>0</v>
      </c>
      <c r="N32" s="24"/>
      <c r="R32" t="s">
        <v>26</v>
      </c>
      <c r="S32" t="s">
        <v>83</v>
      </c>
    </row>
    <row r="33" spans="1:19" ht="33" customHeight="1" x14ac:dyDescent="0.25">
      <c r="A33" s="1" t="s">
        <v>152</v>
      </c>
      <c r="B33" s="11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>
        <v>0</v>
      </c>
      <c r="L33" s="54">
        <v>2</v>
      </c>
      <c r="M33" s="6">
        <f t="shared" si="4"/>
        <v>0</v>
      </c>
      <c r="N33" s="24"/>
      <c r="R33" t="s">
        <v>25</v>
      </c>
      <c r="S33" t="s">
        <v>84</v>
      </c>
    </row>
    <row r="34" spans="1:19" ht="33" customHeight="1" x14ac:dyDescent="0.25">
      <c r="A34" s="1" t="s">
        <v>153</v>
      </c>
      <c r="B34" s="14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6">
        <v>0</v>
      </c>
      <c r="L34" s="55">
        <f>1/50</f>
        <v>0.02</v>
      </c>
      <c r="M34" s="6">
        <f>ROUNDDOWN((MIN(B34,100)+MIN(C34,100)+MIN(D34,100)+MIN(E34,100)+MIN(F34,100)+MIN(G34,100)+MIN(H34,100)+MIN(I34,100)+MIN(J34,100)+MIN(K34,100))*L34,0)</f>
        <v>0</v>
      </c>
      <c r="N34" s="24"/>
      <c r="R34" t="s">
        <v>24</v>
      </c>
    </row>
    <row r="35" spans="1:19" s="4" customFormat="1" ht="33" customHeight="1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6" t="str">
        <f>"Sous-total "&amp;A25</f>
        <v>Sous-total [3] ACTIVITÉS PÉDAGOGIQUES et SERVICES RENDUS</v>
      </c>
      <c r="M35" s="2">
        <f>SUM(M26:M34)</f>
        <v>0</v>
      </c>
      <c r="N35" s="24"/>
      <c r="Q35"/>
      <c r="R35" t="s">
        <v>23</v>
      </c>
      <c r="S35" t="s">
        <v>85</v>
      </c>
    </row>
    <row r="36" spans="1:19" ht="15" customHeight="1" x14ac:dyDescent="0.25">
      <c r="A36" s="47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25"/>
      <c r="R36" t="s">
        <v>22</v>
      </c>
      <c r="S36" t="s">
        <v>86</v>
      </c>
    </row>
    <row r="37" spans="1:19" ht="30.75" customHeight="1" x14ac:dyDescent="0.25">
      <c r="A37" s="5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52" t="s">
        <v>130</v>
      </c>
      <c r="M37" s="7">
        <f>SUM(M19+M24+M35)</f>
        <v>0</v>
      </c>
      <c r="N37" s="24"/>
      <c r="R37" t="s">
        <v>55</v>
      </c>
      <c r="S37" t="s">
        <v>87</v>
      </c>
    </row>
    <row r="38" spans="1:19" x14ac:dyDescent="0.25">
      <c r="A38" s="20" t="s">
        <v>158</v>
      </c>
      <c r="B38" s="20"/>
      <c r="C38" s="20"/>
      <c r="D38" s="20"/>
      <c r="E38" s="20"/>
      <c r="F38" s="20" t="s">
        <v>163</v>
      </c>
      <c r="G38" s="20"/>
      <c r="H38" s="20"/>
      <c r="I38" s="20"/>
      <c r="J38" s="20"/>
      <c r="K38" s="20"/>
      <c r="L38" s="20"/>
      <c r="M38" s="20"/>
      <c r="N38" s="20"/>
      <c r="R38" t="s">
        <v>56</v>
      </c>
      <c r="S38" t="s">
        <v>88</v>
      </c>
    </row>
    <row r="39" spans="1:19" x14ac:dyDescent="0.25">
      <c r="A39" s="20" t="s">
        <v>159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R39" t="s">
        <v>21</v>
      </c>
      <c r="S39" t="s">
        <v>89</v>
      </c>
    </row>
    <row r="40" spans="1:19" x14ac:dyDescent="0.25">
      <c r="A40" s="20" t="s">
        <v>161</v>
      </c>
      <c r="B40" s="20"/>
      <c r="C40" s="20"/>
      <c r="D40" s="20"/>
      <c r="E40" s="20"/>
      <c r="F40" s="20" t="s">
        <v>161</v>
      </c>
      <c r="G40" s="20"/>
      <c r="H40" s="20"/>
      <c r="I40" s="20"/>
      <c r="J40" s="20"/>
      <c r="K40" s="20"/>
      <c r="L40" s="20"/>
      <c r="M40" s="20"/>
      <c r="N40" s="20"/>
    </row>
    <row r="41" spans="1: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S41" t="s">
        <v>90</v>
      </c>
    </row>
    <row r="42" spans="1:19" x14ac:dyDescent="0.25">
      <c r="A42" s="20" t="s">
        <v>162</v>
      </c>
      <c r="B42" s="20"/>
      <c r="C42" s="20"/>
      <c r="D42" s="20"/>
      <c r="E42" s="20"/>
      <c r="F42" s="20" t="s">
        <v>160</v>
      </c>
      <c r="G42" s="20"/>
      <c r="H42" s="20"/>
      <c r="I42" s="20"/>
      <c r="J42" s="20"/>
      <c r="K42" s="20"/>
      <c r="L42" s="20"/>
      <c r="M42" s="20"/>
      <c r="N42" s="20"/>
      <c r="S42" t="s">
        <v>91</v>
      </c>
    </row>
    <row r="43" spans="1:19" ht="35.2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S43" t="s">
        <v>92</v>
      </c>
    </row>
    <row r="44" spans="1:19" x14ac:dyDescent="0.25">
      <c r="S44" t="s">
        <v>93</v>
      </c>
    </row>
    <row r="45" spans="1:19" x14ac:dyDescent="0.25">
      <c r="S45" t="s">
        <v>94</v>
      </c>
    </row>
    <row r="46" spans="1:19" x14ac:dyDescent="0.25">
      <c r="S46" t="s">
        <v>95</v>
      </c>
    </row>
    <row r="48" spans="1:19" x14ac:dyDescent="0.25">
      <c r="S48" t="s">
        <v>96</v>
      </c>
    </row>
    <row r="49" spans="19:19" x14ac:dyDescent="0.25">
      <c r="S49" t="s">
        <v>97</v>
      </c>
    </row>
    <row r="50" spans="19:19" x14ac:dyDescent="0.25">
      <c r="S50" t="s">
        <v>98</v>
      </c>
    </row>
    <row r="51" spans="19:19" x14ac:dyDescent="0.25">
      <c r="S51" t="s">
        <v>99</v>
      </c>
    </row>
    <row r="52" spans="19:19" x14ac:dyDescent="0.25">
      <c r="S52" t="s">
        <v>100</v>
      </c>
    </row>
    <row r="54" spans="19:19" x14ac:dyDescent="0.25">
      <c r="S54" t="s">
        <v>101</v>
      </c>
    </row>
    <row r="55" spans="19:19" x14ac:dyDescent="0.25">
      <c r="S55" t="s">
        <v>102</v>
      </c>
    </row>
    <row r="56" spans="19:19" x14ac:dyDescent="0.25">
      <c r="S56" t="s">
        <v>103</v>
      </c>
    </row>
    <row r="57" spans="19:19" x14ac:dyDescent="0.25">
      <c r="S57" t="s">
        <v>104</v>
      </c>
    </row>
    <row r="58" spans="19:19" x14ac:dyDescent="0.25">
      <c r="S58" t="s">
        <v>105</v>
      </c>
    </row>
    <row r="60" spans="19:19" x14ac:dyDescent="0.25">
      <c r="S60" t="s">
        <v>106</v>
      </c>
    </row>
    <row r="61" spans="19:19" x14ac:dyDescent="0.25">
      <c r="S61" t="s">
        <v>107</v>
      </c>
    </row>
    <row r="62" spans="19:19" x14ac:dyDescent="0.25">
      <c r="S62" t="s">
        <v>108</v>
      </c>
    </row>
    <row r="63" spans="19:19" x14ac:dyDescent="0.25">
      <c r="S63" t="s">
        <v>109</v>
      </c>
    </row>
    <row r="64" spans="19:19" x14ac:dyDescent="0.25">
      <c r="S64" t="s">
        <v>110</v>
      </c>
    </row>
    <row r="66" spans="19:19" x14ac:dyDescent="0.25">
      <c r="S66" t="s">
        <v>111</v>
      </c>
    </row>
    <row r="67" spans="19:19" x14ac:dyDescent="0.25">
      <c r="S67" t="s">
        <v>112</v>
      </c>
    </row>
    <row r="68" spans="19:19" x14ac:dyDescent="0.25">
      <c r="S68" t="s">
        <v>113</v>
      </c>
    </row>
    <row r="69" spans="19:19" x14ac:dyDescent="0.25">
      <c r="S69" t="s">
        <v>127</v>
      </c>
    </row>
    <row r="71" spans="19:19" x14ac:dyDescent="0.25">
      <c r="S71" t="s">
        <v>114</v>
      </c>
    </row>
    <row r="72" spans="19:19" x14ac:dyDescent="0.25">
      <c r="S72" t="s">
        <v>115</v>
      </c>
    </row>
    <row r="73" spans="19:19" x14ac:dyDescent="0.25">
      <c r="S73" t="s">
        <v>116</v>
      </c>
    </row>
    <row r="74" spans="19:19" x14ac:dyDescent="0.25">
      <c r="S74" t="s">
        <v>117</v>
      </c>
    </row>
    <row r="75" spans="19:19" x14ac:dyDescent="0.25">
      <c r="S75" t="s">
        <v>118</v>
      </c>
    </row>
    <row r="76" spans="19:19" x14ac:dyDescent="0.25">
      <c r="S76" t="s">
        <v>119</v>
      </c>
    </row>
    <row r="78" spans="19:19" x14ac:dyDescent="0.25">
      <c r="S78" t="s">
        <v>120</v>
      </c>
    </row>
    <row r="79" spans="19:19" x14ac:dyDescent="0.25">
      <c r="S79" t="s">
        <v>121</v>
      </c>
    </row>
    <row r="80" spans="19:19" x14ac:dyDescent="0.25">
      <c r="S80" t="s">
        <v>122</v>
      </c>
    </row>
    <row r="81" spans="19:19" x14ac:dyDescent="0.25">
      <c r="S81" t="s">
        <v>123</v>
      </c>
    </row>
  </sheetData>
  <sheetProtection algorithmName="SHA-512" hashValue="46U4tz6CiH3+Rzqtf1842PDn+8gUB5a5q6KjpyW7LNo6PBhsY4e/zBkOVK5dDivHu0d/M3fe0TEICIYzNPUniw==" saltValue="1Cjhq4L3wqu9VBBSZnqFjQ==" spinCount="100000" sheet="1" objects="1" scenarios="1" selectLockedCells="1"/>
  <mergeCells count="16">
    <mergeCell ref="A7:M7"/>
    <mergeCell ref="A20:M20"/>
    <mergeCell ref="A25:M25"/>
    <mergeCell ref="H1:I1"/>
    <mergeCell ref="H2:I2"/>
    <mergeCell ref="H3:I3"/>
    <mergeCell ref="F4:G4"/>
    <mergeCell ref="H4:M4"/>
    <mergeCell ref="J1:L1"/>
    <mergeCell ref="J2:L2"/>
    <mergeCell ref="J3:L3"/>
    <mergeCell ref="A1:E1"/>
    <mergeCell ref="A2:E2"/>
    <mergeCell ref="F3:G3"/>
    <mergeCell ref="F2:G2"/>
    <mergeCell ref="F1:G1"/>
  </mergeCells>
  <dataValidations count="5">
    <dataValidation type="decimal" allowBlank="1" showInputMessage="1" showErrorMessage="1" error="Vous devez saisir un nombre positif." sqref="B21:L23 B26:L34 B8:L18">
      <formula1>0</formula1>
      <formula2>300</formula2>
    </dataValidation>
    <dataValidation type="date" allowBlank="1" showInputMessage="1" showErrorMessage="1" error="Veuillez saisir une date valide" sqref="H3:I3">
      <formula1>7306</formula1>
      <formula2>40179</formula2>
    </dataValidation>
    <dataValidation type="list" allowBlank="1" showInputMessage="1" showErrorMessage="1" sqref="M1">
      <formula1>$R$2:$R$41</formula1>
    </dataValidation>
    <dataValidation type="list" allowBlank="1" showInputMessage="1" showErrorMessage="1" sqref="M2">
      <formula1>$Q$2:$Q$7</formula1>
    </dataValidation>
    <dataValidation type="list" allowBlank="1" showInputMessage="1" showErrorMessage="1" sqref="H4:M4">
      <formula1>$S$2:$S$88</formula1>
    </dataValidation>
  </dataValidations>
  <printOptions horizontalCentered="1"/>
  <pageMargins left="0.15748031496062992" right="0.15748031496062992" top="0.35433070866141736" bottom="0.35433070866141736" header="0.11811023622047245" footer="0.31496062992125984"/>
  <pageSetup paperSize="9" scale="78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saisie</vt:lpstr>
      <vt:lpstr>saisie!Zone_d_impression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cdoyen1</dc:creator>
  <cp:lastModifiedBy>ffortin</cp:lastModifiedBy>
  <cp:lastPrinted>2016-02-26T13:35:05Z</cp:lastPrinted>
  <dcterms:created xsi:type="dcterms:W3CDTF">2015-02-23T15:26:31Z</dcterms:created>
  <dcterms:modified xsi:type="dcterms:W3CDTF">2016-02-26T13:35:24Z</dcterms:modified>
</cp:coreProperties>
</file>